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ROCESSOS DE COMPRAS\PROCESSOS 2024- DANIELE\4 ATOS CONVOCATÓRIO- 2024\ATO CONVOCATÓRIO- CIVIL\"/>
    </mc:Choice>
  </mc:AlternateContent>
  <xr:revisionPtr revIDLastSave="0" documentId="8_{06F3F8B8-E564-48E3-B7B3-69D1CC4AD891}" xr6:coauthVersionLast="47" xr6:coauthVersionMax="47" xr10:uidLastSave="{00000000-0000-0000-0000-000000000000}"/>
  <bookViews>
    <workbookView xWindow="-110" yWindow="-110" windowWidth="19420" windowHeight="10420" xr2:uid="{C1F70A7A-0368-4418-8F1D-0E1A84AA4E47}"/>
  </bookViews>
  <sheets>
    <sheet name="PLANILHA ORÇAMENTÁRIA" sheetId="1" r:id="rId1"/>
  </sheets>
  <definedNames>
    <definedName name="_xlnm.Print_Area" localSheetId="0">'PLANILHA ORÇAMENTÁRIA'!$A$1:$H$105</definedName>
    <definedName name="Início_do_projeto">#REF!</definedName>
    <definedName name="Semana_de_exibição">#REF!</definedName>
    <definedName name="_xlnm.Print_Titles" localSheetId="0">'PLANILHA ORÇAMENTÁRIA'!$1:$12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1" i="1" l="1"/>
  <c r="H101" i="1" s="1"/>
  <c r="G102" i="1" l="1"/>
  <c r="H102" i="1" s="1"/>
  <c r="D83" i="1" l="1"/>
  <c r="D84" i="1" s="1"/>
  <c r="G84" i="1" s="1"/>
  <c r="H84" i="1" s="1"/>
  <c r="D66" i="1"/>
  <c r="D67" i="1" s="1"/>
  <c r="G67" i="1" s="1"/>
  <c r="H67" i="1" s="1"/>
  <c r="D49" i="1"/>
  <c r="G49" i="1" s="1"/>
  <c r="H49" i="1" s="1"/>
  <c r="D32" i="1"/>
  <c r="G32" i="1" s="1"/>
  <c r="H32" i="1" s="1"/>
  <c r="D99" i="1"/>
  <c r="G99" i="1" s="1"/>
  <c r="H99" i="1" s="1"/>
  <c r="G100" i="1"/>
  <c r="H100" i="1" s="1"/>
  <c r="G83" i="1" l="1"/>
  <c r="H83" i="1" s="1"/>
  <c r="G66" i="1"/>
  <c r="H66" i="1" s="1"/>
  <c r="D50" i="1"/>
  <c r="G50" i="1" s="1"/>
  <c r="H50" i="1" s="1"/>
  <c r="D33" i="1"/>
  <c r="G33" i="1" s="1"/>
  <c r="H33" i="1" s="1"/>
  <c r="G103" i="1"/>
  <c r="H103" i="1" s="1"/>
  <c r="H98" i="1" s="1"/>
  <c r="D96" i="1"/>
  <c r="G96" i="1" s="1"/>
  <c r="H96" i="1" s="1"/>
  <c r="G95" i="1"/>
  <c r="H95" i="1" s="1"/>
  <c r="G94" i="1"/>
  <c r="H94" i="1" s="1"/>
  <c r="D93" i="1"/>
  <c r="G93" i="1" s="1"/>
  <c r="H93" i="1" s="1"/>
  <c r="G92" i="1"/>
  <c r="H92" i="1" s="1"/>
  <c r="G91" i="1"/>
  <c r="H91" i="1" s="1"/>
  <c r="G90" i="1"/>
  <c r="H90" i="1" s="1"/>
  <c r="D89" i="1"/>
  <c r="G89" i="1" s="1"/>
  <c r="H89" i="1" s="1"/>
  <c r="G88" i="1"/>
  <c r="H88" i="1" s="1"/>
  <c r="G87" i="1"/>
  <c r="H87" i="1" s="1"/>
  <c r="G86" i="1"/>
  <c r="H86" i="1" s="1"/>
  <c r="G85" i="1"/>
  <c r="H85" i="1" s="1"/>
  <c r="G82" i="1"/>
  <c r="H82" i="1" s="1"/>
  <c r="G65" i="1"/>
  <c r="H65" i="1" s="1"/>
  <c r="D79" i="1"/>
  <c r="G79" i="1" s="1"/>
  <c r="H79" i="1" s="1"/>
  <c r="G78" i="1"/>
  <c r="H78" i="1" s="1"/>
  <c r="G77" i="1"/>
  <c r="H77" i="1" s="1"/>
  <c r="D76" i="1"/>
  <c r="G76" i="1" s="1"/>
  <c r="H76" i="1" s="1"/>
  <c r="G75" i="1"/>
  <c r="H75" i="1" s="1"/>
  <c r="G74" i="1"/>
  <c r="H74" i="1" s="1"/>
  <c r="G73" i="1"/>
  <c r="H73" i="1" s="1"/>
  <c r="D72" i="1"/>
  <c r="G72" i="1" s="1"/>
  <c r="H72" i="1" s="1"/>
  <c r="G71" i="1"/>
  <c r="H71" i="1" s="1"/>
  <c r="G70" i="1"/>
  <c r="H70" i="1" s="1"/>
  <c r="G69" i="1"/>
  <c r="H69" i="1" s="1"/>
  <c r="G68" i="1"/>
  <c r="H68" i="1" s="1"/>
  <c r="D62" i="1"/>
  <c r="G62" i="1" s="1"/>
  <c r="H62" i="1" s="1"/>
  <c r="G61" i="1"/>
  <c r="H61" i="1" s="1"/>
  <c r="G60" i="1"/>
  <c r="H60" i="1" s="1"/>
  <c r="D59" i="1"/>
  <c r="G59" i="1" s="1"/>
  <c r="H59" i="1" s="1"/>
  <c r="G58" i="1"/>
  <c r="H58" i="1" s="1"/>
  <c r="G57" i="1"/>
  <c r="H57" i="1" s="1"/>
  <c r="G56" i="1"/>
  <c r="H56" i="1" s="1"/>
  <c r="D55" i="1"/>
  <c r="G55" i="1" s="1"/>
  <c r="H55" i="1" s="1"/>
  <c r="G54" i="1"/>
  <c r="H54" i="1" s="1"/>
  <c r="G53" i="1"/>
  <c r="H53" i="1" s="1"/>
  <c r="G52" i="1"/>
  <c r="H52" i="1" s="1"/>
  <c r="G51" i="1"/>
  <c r="H51" i="1" s="1"/>
  <c r="G48" i="1"/>
  <c r="H48" i="1" s="1"/>
  <c r="G43" i="1"/>
  <c r="H43" i="1" s="1"/>
  <c r="D42" i="1"/>
  <c r="G42" i="1" s="1"/>
  <c r="H42" i="1" s="1"/>
  <c r="D38" i="1"/>
  <c r="G38" i="1" s="1"/>
  <c r="H38" i="1" s="1"/>
  <c r="G37" i="1"/>
  <c r="H37" i="1" s="1"/>
  <c r="G36" i="1"/>
  <c r="H36" i="1" s="1"/>
  <c r="D45" i="1"/>
  <c r="G45" i="1" s="1"/>
  <c r="H45" i="1" s="1"/>
  <c r="G44" i="1"/>
  <c r="H44" i="1" s="1"/>
  <c r="G41" i="1"/>
  <c r="H41" i="1" s="1"/>
  <c r="G40" i="1"/>
  <c r="H40" i="1" s="1"/>
  <c r="G39" i="1"/>
  <c r="H39" i="1" s="1"/>
  <c r="G35" i="1"/>
  <c r="H35" i="1" s="1"/>
  <c r="G34" i="1"/>
  <c r="H34" i="1" s="1"/>
  <c r="G31" i="1"/>
  <c r="H31" i="1" s="1"/>
  <c r="D28" i="1"/>
  <c r="G27" i="1"/>
  <c r="H27" i="1" s="1"/>
  <c r="G19" i="1"/>
  <c r="H19" i="1" s="1"/>
  <c r="G15" i="1" l="1"/>
  <c r="H15" i="1" s="1"/>
  <c r="G16" i="1"/>
  <c r="H16" i="1" s="1"/>
  <c r="G14" i="1"/>
  <c r="H14" i="1" s="1"/>
  <c r="H13" i="1" l="1"/>
  <c r="H81" i="1"/>
  <c r="H64" i="1"/>
  <c r="H30" i="1"/>
  <c r="H47" i="1" l="1"/>
  <c r="G28" i="1" l="1"/>
  <c r="H28" i="1" s="1"/>
  <c r="G26" i="1"/>
  <c r="H26" i="1" s="1"/>
  <c r="G24" i="1"/>
  <c r="H24" i="1" s="1"/>
  <c r="G23" i="1"/>
  <c r="H23" i="1" s="1"/>
  <c r="G22" i="1"/>
  <c r="H22" i="1" s="1"/>
  <c r="G21" i="1"/>
  <c r="H21" i="1" s="1"/>
  <c r="G20" i="1"/>
  <c r="H20" i="1" s="1"/>
  <c r="D25" i="1" l="1"/>
  <c r="G25" i="1" s="1"/>
  <c r="H25" i="1" s="1"/>
  <c r="H18" i="1" s="1"/>
  <c r="G105" i="1" s="1"/>
</calcChain>
</file>

<file path=xl/sharedStrings.xml><?xml version="1.0" encoding="utf-8"?>
<sst xmlns="http://schemas.openxmlformats.org/spreadsheetml/2006/main" count="180" uniqueCount="54">
  <si>
    <t>m²</t>
  </si>
  <si>
    <t>m</t>
  </si>
  <si>
    <t>unid.</t>
  </si>
  <si>
    <t>DISPENSER PAPEL TOALHA - PREMISSE - LINHA CLEAN VELOX - DISPENSER PARA PAPEL TOALHA INTERFOLHAS 2 OU 3 DOBRAS - BRANCO CÓD.: C19533</t>
  </si>
  <si>
    <t>DISPENSER PAPEL HIGIÊICO - PREMISSE - LINHA CLEAN VELOX - DISPENSER PARA PAPEL HIGIÊNICO TIPO ROLÃO (300/500M) - BRANCO CÓD.: C19650</t>
  </si>
  <si>
    <t>UNID.</t>
  </si>
  <si>
    <t>ITEM</t>
  </si>
  <si>
    <t>DESCRIÇÃO</t>
  </si>
  <si>
    <t>QUANT.</t>
  </si>
  <si>
    <t>ASSENTO SANITÁRIO CONVENCIONAL - FORNECIMENTO E INSTALACAO.</t>
  </si>
  <si>
    <t>SABONETEIRA PLASTICA TIPO DISPENSER PARA SABONETE LIQUIDO COM RESERVATORIO 800 A 1500 ML, INCLUSO FIXAÇÃO. (PREMISSE - LINHA CLEAN VELOX -  BRANCO CÓD.: C19429)</t>
  </si>
  <si>
    <t>ESPELHO COMUM - ESPESSURA 3MM</t>
  </si>
  <si>
    <t>GRANITO BRANCO SIENA</t>
  </si>
  <si>
    <t>SERVIÇOS PRELIMINARES</t>
  </si>
  <si>
    <t>M.O</t>
  </si>
  <si>
    <t>TOTAL + BDI (27%)</t>
  </si>
  <si>
    <t>TOTAL</t>
  </si>
  <si>
    <t>INSUMOS</t>
  </si>
  <si>
    <t>TOTAL GERAL (INCLUSO BDI =27%):</t>
  </si>
  <si>
    <t>vb</t>
  </si>
  <si>
    <t>FORNECIMENTO E INSTALAÇÃO DE PLACA DE OBRA COM CHAPA GALVANIZADA E ESTRUTURA DE MADEIRA.</t>
  </si>
  <si>
    <t>SERVIÇOS DIVERSOS / OMISSOS</t>
  </si>
  <si>
    <t>MOBILIZAÇÃO / DESMOBILIZAÇÃO DE EQUIPE E EQUIPAMENTOS</t>
  </si>
  <si>
    <t>LIMPEZA GERAL DA OBRA</t>
  </si>
  <si>
    <t>PAVIMENTO TÉRREO</t>
  </si>
  <si>
    <t>LAVATÓRIO LOUÇA BRANCA COM COLUNA - FORNECIMENTO E INSTALAÇÃO.</t>
  </si>
  <si>
    <t>PISO TÁTIL, ALERTA OU DIRECIONAL, EM BORRACHA SINTÉTICA ASSENTES COM COLA</t>
  </si>
  <si>
    <t>CONTAINER COM ALMOXARIFADO</t>
  </si>
  <si>
    <t>MAPA TÁTIL</t>
  </si>
  <si>
    <t>PLACA VERTICAL</t>
  </si>
  <si>
    <t>SINALIZAÇÃO VISUAL DE DEGRAUS PARA DEFICIENTE VISUAL</t>
  </si>
  <si>
    <t>1º PAVIMENTO</t>
  </si>
  <si>
    <t>CUBA DE EMBUTIR DE AÇO INOXIDÁVEL - FORNECIMENTO E INSTALAÇÃO.</t>
  </si>
  <si>
    <t>TORNEIRA CROMADA, DE PAREDE, 1/2 OU 3/4, PARA LAVATÓRIO - FORNECIMENTO E INSTALAÇÃO.</t>
  </si>
  <si>
    <t>ACABAMENTO PARA RALO DE CAIXA SIFONADA</t>
  </si>
  <si>
    <t>KIT DE DIVISÓRIA EM TS PARA SANITÁRIOS COM PORTA</t>
  </si>
  <si>
    <t>2º PAVIMENTO</t>
  </si>
  <si>
    <t>3º PAVIMENTO</t>
  </si>
  <si>
    <t>4º PAVIMENTO</t>
  </si>
  <si>
    <t>TATUÍ, 14 DE AGOSTO DE 2024.</t>
  </si>
  <si>
    <t>OBRA: REFORMA DE EDIFICAÇÃO PARA IMPLANTAÇÃO DE MUSICALIZAÇÃO E ARTES DO CONSERVATÓRIO DE TATUÍ</t>
  </si>
  <si>
    <t>ESPELHO DE PAREDE (AMADEUS) ESTILO CONTEPORÂNEO PARA SALA DE DANÇA PROFISSIONAL ESP. 4mm ALTA RESISTÊNCIA</t>
  </si>
  <si>
    <t>BARRA DUPLA COM FIXADOR DE PAREDE PARA BALLET (ARABESQUE DOUBLE)</t>
  </si>
  <si>
    <t>DEMOLIÇÃO DE ALVENARIA DE BLOCO FURADO, DE FORMA MANUAL, SEM REAPROVEITAMENTO.</t>
  </si>
  <si>
    <t>m³</t>
  </si>
  <si>
    <t>REMOÇÃO DE ENTULHO COM CAÇAMBA METÁLICA, INCLUSIVE CARGA MANUAL E DESCARGA EM BOTA-FORA</t>
  </si>
  <si>
    <t>PROTEÇÃO PARA ITENS EXISTENTES À MANTER (PISO, LOUÇAS, PINTURA, CORRIMÃO, QUADRO e ETC.) - LONA PLÁSTICA / SALVAPISO / FITA</t>
  </si>
  <si>
    <t>PLACAS DE IDENTIFICAÇÃO VISUAL E BRAILE</t>
  </si>
  <si>
    <t>END.: RUA ONZE DE AGOSTO, 620 - CENTRO - TATUÍ/SP</t>
  </si>
  <si>
    <t>NOME COMPLETO DA EMPRESA</t>
  </si>
  <si>
    <t>ENDEREÇO COMPLETO DA EMPRESA</t>
  </si>
  <si>
    <t>EMAIL</t>
  </si>
  <si>
    <t>CONTATO</t>
  </si>
  <si>
    <t>TELEFONE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</si>
</sst>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ddd\,\ dd/mm/yyyy"/>
    <numFmt numFmtId="165" formatCode="d/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22"/>
      <color rgb="FF0070C0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1" fillId="0" borderId="0"/>
    <xf numFmtId="164" fontId="1" fillId="0" borderId="13">
      <alignment horizontal="center" vertical="center"/>
    </xf>
    <xf numFmtId="0" fontId="1" fillId="0" borderId="14" applyFill="0">
      <alignment horizontal="center" vertical="center"/>
    </xf>
    <xf numFmtId="0" fontId="1" fillId="0" borderId="14" applyFill="0">
      <alignment horizontal="left" vertical="center" indent="2"/>
    </xf>
    <xf numFmtId="165" fontId="1" fillId="0" borderId="14" applyFill="0">
      <alignment horizontal="center" vertical="center"/>
    </xf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4" fontId="4" fillId="0" borderId="4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44" fontId="4" fillId="0" borderId="4" xfId="1" applyFont="1" applyBorder="1" applyAlignment="1">
      <alignment horizontal="center" vertical="center"/>
    </xf>
    <xf numFmtId="44" fontId="3" fillId="0" borderId="0" xfId="1" applyFont="1" applyAlignment="1">
      <alignment horizontal="center" vertical="center"/>
    </xf>
    <xf numFmtId="44" fontId="4" fillId="0" borderId="1" xfId="1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 wrapText="1"/>
    </xf>
    <xf numFmtId="44" fontId="4" fillId="0" borderId="5" xfId="1" applyFont="1" applyBorder="1" applyAlignment="1">
      <alignment horizontal="center" vertical="center"/>
    </xf>
    <xf numFmtId="44" fontId="2" fillId="2" borderId="1" xfId="0" applyNumberFormat="1" applyFont="1" applyFill="1" applyBorder="1" applyAlignment="1">
      <alignment vertical="center"/>
    </xf>
    <xf numFmtId="44" fontId="8" fillId="2" borderId="1" xfId="1" applyFont="1" applyFill="1" applyBorder="1" applyAlignment="1">
      <alignment horizontal="center" vertical="center" wrapText="1"/>
    </xf>
    <xf numFmtId="44" fontId="4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/>
    </xf>
    <xf numFmtId="44" fontId="4" fillId="3" borderId="1" xfId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9" fillId="2" borderId="3" xfId="1" applyFont="1" applyFill="1" applyBorder="1" applyAlignment="1">
      <alignment horizontal="center" vertical="center"/>
    </xf>
    <xf numFmtId="44" fontId="9" fillId="2" borderId="4" xfId="1" applyFont="1" applyFill="1" applyBorder="1" applyAlignment="1">
      <alignment horizontal="center" vertical="center"/>
    </xf>
    <xf numFmtId="44" fontId="9" fillId="2" borderId="5" xfId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7">
    <cellStyle name="Data" xfId="6" xr:uid="{EC5BCF93-26AF-4E69-A55D-6E41DF4C5F31}"/>
    <cellStyle name="Início do Projeto" xfId="3" xr:uid="{EFDE2784-6136-4413-AB20-F83DB60214B9}"/>
    <cellStyle name="Moeda" xfId="1" builtinId="4"/>
    <cellStyle name="Nome" xfId="4" xr:uid="{9EB1A011-19EC-409B-8782-06F1A0868965}"/>
    <cellStyle name="Normal" xfId="0" builtinId="0"/>
    <cellStyle name="Tarefa" xfId="5" xr:uid="{0FB94C73-B9AE-4865-95C4-1495A1DBC1E6}"/>
    <cellStyle name="zTextoOculto" xfId="2" xr:uid="{58C0AEFB-E4AD-412C-AF68-49C41297A44F}"/>
  </cellStyles>
  <dxfs count="0"/>
  <tableStyles count="0" defaultTableStyle="TableStyleMedium2" defaultPivotStyle="PivotStyleLight16"/>
  <colors>
    <mruColors>
      <color rgb="FFFAFDCD"/>
      <color rgb="FFCCFEDF"/>
      <color rgb="FFD4D1F9"/>
      <color rgb="FFFFCCFF"/>
      <color rgb="FFCBF1FF"/>
      <color rgb="FFFFB9B9"/>
      <color rgb="FFDCDCD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9668C-6320-4614-90B3-BBD5A40ABDFA}">
  <dimension ref="A1:H105"/>
  <sheetViews>
    <sheetView tabSelected="1" view="pageBreakPreview" topLeftCell="A4" zoomScaleNormal="100" zoomScaleSheetLayoutView="100" workbookViewId="0">
      <selection activeCell="A6" sqref="A6:H6"/>
    </sheetView>
  </sheetViews>
  <sheetFormatPr defaultColWidth="9.1796875" defaultRowHeight="14" x14ac:dyDescent="0.35"/>
  <cols>
    <col min="1" max="1" width="9.1796875" style="2"/>
    <col min="2" max="2" width="135.1796875" style="4" customWidth="1"/>
    <col min="3" max="3" width="10.26953125" style="2" customWidth="1"/>
    <col min="4" max="4" width="12" style="10" customWidth="1"/>
    <col min="5" max="5" width="14.26953125" style="20" bestFit="1" customWidth="1"/>
    <col min="6" max="6" width="15.1796875" style="14" customWidth="1"/>
    <col min="7" max="7" width="14.26953125" style="14" bestFit="1" customWidth="1"/>
    <col min="8" max="8" width="18" style="14" bestFit="1" customWidth="1"/>
    <col min="9" max="16384" width="9.1796875" style="1"/>
  </cols>
  <sheetData>
    <row r="1" spans="1:8" ht="28" x14ac:dyDescent="0.35">
      <c r="A1" s="28" t="s">
        <v>49</v>
      </c>
      <c r="B1" s="29"/>
      <c r="C1" s="29"/>
      <c r="D1" s="29"/>
      <c r="E1" s="29"/>
      <c r="F1" s="29"/>
      <c r="G1" s="29"/>
      <c r="H1" s="30"/>
    </row>
    <row r="2" spans="1:8" x14ac:dyDescent="0.35">
      <c r="A2" s="31" t="s">
        <v>50</v>
      </c>
      <c r="B2" s="32"/>
      <c r="C2" s="32"/>
      <c r="D2" s="32"/>
      <c r="E2" s="32"/>
      <c r="F2" s="32"/>
      <c r="G2" s="32"/>
      <c r="H2" s="33"/>
    </row>
    <row r="3" spans="1:8" x14ac:dyDescent="0.35">
      <c r="A3" s="31" t="s">
        <v>51</v>
      </c>
      <c r="B3" s="32"/>
      <c r="C3" s="32"/>
      <c r="D3" s="32"/>
      <c r="E3" s="32"/>
      <c r="F3" s="32"/>
      <c r="G3" s="32"/>
      <c r="H3" s="33"/>
    </row>
    <row r="4" spans="1:8" x14ac:dyDescent="0.35">
      <c r="A4" s="31" t="s">
        <v>53</v>
      </c>
      <c r="B4" s="32"/>
      <c r="C4" s="32"/>
      <c r="D4" s="32"/>
      <c r="E4" s="32"/>
      <c r="F4" s="32"/>
      <c r="G4" s="32"/>
      <c r="H4" s="33"/>
    </row>
    <row r="5" spans="1:8" x14ac:dyDescent="0.35">
      <c r="A5" s="25" t="s">
        <v>52</v>
      </c>
      <c r="B5" s="26"/>
      <c r="C5" s="26"/>
      <c r="D5" s="26"/>
      <c r="E5" s="26"/>
      <c r="F5" s="26"/>
      <c r="G5" s="26"/>
      <c r="H5" s="27"/>
    </row>
    <row r="6" spans="1:8" x14ac:dyDescent="0.35">
      <c r="A6" s="25"/>
      <c r="B6" s="26"/>
      <c r="C6" s="26"/>
      <c r="D6" s="26"/>
      <c r="E6" s="26"/>
      <c r="F6" s="26"/>
      <c r="G6" s="26"/>
      <c r="H6" s="27"/>
    </row>
    <row r="7" spans="1:8" ht="15.5" x14ac:dyDescent="0.35">
      <c r="A7" s="34" t="s">
        <v>40</v>
      </c>
      <c r="B7" s="35"/>
      <c r="C7" s="35"/>
      <c r="D7" s="35"/>
      <c r="E7" s="35"/>
      <c r="F7" s="35"/>
      <c r="G7" s="35"/>
      <c r="H7" s="36"/>
    </row>
    <row r="8" spans="1:8" ht="15.5" x14ac:dyDescent="0.35">
      <c r="A8" s="34" t="s">
        <v>48</v>
      </c>
      <c r="B8" s="35"/>
      <c r="C8" s="35"/>
      <c r="D8" s="35"/>
      <c r="E8" s="35"/>
      <c r="F8" s="35"/>
      <c r="G8" s="35"/>
      <c r="H8" s="36"/>
    </row>
    <row r="9" spans="1:8" s="2" customFormat="1" x14ac:dyDescent="0.35">
      <c r="A9" s="37" t="s">
        <v>39</v>
      </c>
      <c r="B9" s="38"/>
      <c r="C9" s="38"/>
      <c r="D9" s="38"/>
      <c r="E9" s="38"/>
      <c r="F9" s="38"/>
      <c r="G9" s="38"/>
      <c r="H9" s="39"/>
    </row>
    <row r="10" spans="1:8" s="5" customFormat="1" ht="15.5" x14ac:dyDescent="0.35">
      <c r="A10" s="2"/>
      <c r="B10" s="4"/>
      <c r="C10" s="2"/>
      <c r="D10" s="10"/>
      <c r="E10" s="20"/>
      <c r="F10" s="14"/>
      <c r="G10" s="14"/>
      <c r="H10" s="14"/>
    </row>
    <row r="11" spans="1:8" ht="28" x14ac:dyDescent="0.35">
      <c r="A11" s="3" t="s">
        <v>6</v>
      </c>
      <c r="B11" s="3" t="s">
        <v>7</v>
      </c>
      <c r="C11" s="3" t="s">
        <v>5</v>
      </c>
      <c r="D11" s="11" t="s">
        <v>8</v>
      </c>
      <c r="E11" s="19" t="s">
        <v>17</v>
      </c>
      <c r="F11" s="12" t="s">
        <v>14</v>
      </c>
      <c r="G11" s="12" t="s">
        <v>16</v>
      </c>
      <c r="H11" s="16" t="s">
        <v>15</v>
      </c>
    </row>
    <row r="12" spans="1:8" x14ac:dyDescent="0.35">
      <c r="A12" s="6"/>
      <c r="B12" s="8"/>
      <c r="C12" s="7"/>
      <c r="D12" s="9"/>
      <c r="E12" s="13"/>
      <c r="F12" s="13"/>
      <c r="G12" s="13"/>
      <c r="H12" s="17"/>
    </row>
    <row r="13" spans="1:8" x14ac:dyDescent="0.35">
      <c r="A13" s="40" t="s">
        <v>13</v>
      </c>
      <c r="B13" s="40"/>
      <c r="C13" s="40"/>
      <c r="D13" s="40"/>
      <c r="E13" s="40"/>
      <c r="F13" s="40"/>
      <c r="G13" s="40"/>
      <c r="H13" s="18">
        <f>SUM(H14:H16)</f>
        <v>0</v>
      </c>
    </row>
    <row r="14" spans="1:8" x14ac:dyDescent="0.35">
      <c r="A14" s="21">
        <v>1</v>
      </c>
      <c r="B14" s="22" t="s">
        <v>20</v>
      </c>
      <c r="C14" s="21" t="s">
        <v>0</v>
      </c>
      <c r="D14" s="23">
        <v>10</v>
      </c>
      <c r="E14" s="24"/>
      <c r="F14" s="24"/>
      <c r="G14" s="15">
        <f>(F14+E14)*D14</f>
        <v>0</v>
      </c>
      <c r="H14" s="15">
        <f>G14*1.27</f>
        <v>0</v>
      </c>
    </row>
    <row r="15" spans="1:8" s="5" customFormat="1" ht="15.5" x14ac:dyDescent="0.35">
      <c r="A15" s="21">
        <v>2</v>
      </c>
      <c r="B15" s="22" t="s">
        <v>27</v>
      </c>
      <c r="C15" s="21" t="s">
        <v>19</v>
      </c>
      <c r="D15" s="23">
        <v>1</v>
      </c>
      <c r="E15" s="24"/>
      <c r="F15" s="24"/>
      <c r="G15" s="15">
        <f t="shared" ref="G15:G16" si="0">(F15+E15)*D15</f>
        <v>0</v>
      </c>
      <c r="H15" s="15">
        <f t="shared" ref="H15:H16" si="1">G15*1.27</f>
        <v>0</v>
      </c>
    </row>
    <row r="16" spans="1:8" x14ac:dyDescent="0.35">
      <c r="A16" s="21">
        <v>3</v>
      </c>
      <c r="B16" s="22" t="s">
        <v>22</v>
      </c>
      <c r="C16" s="21" t="s">
        <v>19</v>
      </c>
      <c r="D16" s="23">
        <v>1</v>
      </c>
      <c r="E16" s="24"/>
      <c r="F16" s="24"/>
      <c r="G16" s="15">
        <f t="shared" si="0"/>
        <v>0</v>
      </c>
      <c r="H16" s="15">
        <f t="shared" si="1"/>
        <v>0</v>
      </c>
    </row>
    <row r="17" spans="1:8" x14ac:dyDescent="0.35">
      <c r="A17" s="6"/>
      <c r="B17" s="8"/>
      <c r="C17" s="7"/>
      <c r="D17" s="9"/>
      <c r="E17" s="13"/>
      <c r="F17" s="13"/>
      <c r="G17" s="13"/>
      <c r="H17" s="17"/>
    </row>
    <row r="18" spans="1:8" x14ac:dyDescent="0.35">
      <c r="A18" s="40" t="s">
        <v>24</v>
      </c>
      <c r="B18" s="40"/>
      <c r="C18" s="40"/>
      <c r="D18" s="40"/>
      <c r="E18" s="40"/>
      <c r="F18" s="40"/>
      <c r="G18" s="40"/>
      <c r="H18" s="18">
        <f>SUM(H19:H28)</f>
        <v>0</v>
      </c>
    </row>
    <row r="19" spans="1:8" x14ac:dyDescent="0.35">
      <c r="A19" s="21">
        <v>1</v>
      </c>
      <c r="B19" s="22" t="s">
        <v>26</v>
      </c>
      <c r="C19" s="15" t="s">
        <v>0</v>
      </c>
      <c r="D19" s="23">
        <v>8.3000000000000007</v>
      </c>
      <c r="E19" s="24"/>
      <c r="F19" s="24"/>
      <c r="G19" s="15">
        <f t="shared" ref="G19" si="2">(F19+E19)*D19</f>
        <v>0</v>
      </c>
      <c r="H19" s="15">
        <f t="shared" ref="H19" si="3">G19*1.27</f>
        <v>0</v>
      </c>
    </row>
    <row r="20" spans="1:8" x14ac:dyDescent="0.35">
      <c r="A20" s="21">
        <v>2</v>
      </c>
      <c r="B20" s="22" t="s">
        <v>9</v>
      </c>
      <c r="C20" s="21" t="s">
        <v>2</v>
      </c>
      <c r="D20" s="23">
        <v>1</v>
      </c>
      <c r="E20" s="24"/>
      <c r="F20" s="24"/>
      <c r="G20" s="15">
        <f t="shared" ref="G20:G21" si="4">(F20+E20)*D20</f>
        <v>0</v>
      </c>
      <c r="H20" s="15">
        <f t="shared" ref="H20:H21" si="5">G20*1.27</f>
        <v>0</v>
      </c>
    </row>
    <row r="21" spans="1:8" x14ac:dyDescent="0.35">
      <c r="A21" s="21">
        <v>3</v>
      </c>
      <c r="B21" s="22" t="s">
        <v>25</v>
      </c>
      <c r="C21" s="21" t="s">
        <v>2</v>
      </c>
      <c r="D21" s="23">
        <v>1</v>
      </c>
      <c r="E21" s="24"/>
      <c r="F21" s="24"/>
      <c r="G21" s="15">
        <f t="shared" si="4"/>
        <v>0</v>
      </c>
      <c r="H21" s="15">
        <f t="shared" si="5"/>
        <v>0</v>
      </c>
    </row>
    <row r="22" spans="1:8" ht="25" x14ac:dyDescent="0.35">
      <c r="A22" s="21">
        <v>4</v>
      </c>
      <c r="B22" s="22" t="s">
        <v>10</v>
      </c>
      <c r="C22" s="21" t="s">
        <v>2</v>
      </c>
      <c r="D22" s="23">
        <v>1</v>
      </c>
      <c r="E22" s="24"/>
      <c r="F22" s="24"/>
      <c r="G22" s="15">
        <f t="shared" ref="G22:G25" si="6">(F22+E22)*D22</f>
        <v>0</v>
      </c>
      <c r="H22" s="15">
        <f t="shared" ref="H22:H25" si="7">G22*1.27</f>
        <v>0</v>
      </c>
    </row>
    <row r="23" spans="1:8" ht="15" customHeight="1" x14ac:dyDescent="0.35">
      <c r="A23" s="21">
        <v>5</v>
      </c>
      <c r="B23" s="22" t="s">
        <v>3</v>
      </c>
      <c r="C23" s="21" t="s">
        <v>2</v>
      </c>
      <c r="D23" s="23">
        <v>1</v>
      </c>
      <c r="E23" s="24"/>
      <c r="F23" s="24"/>
      <c r="G23" s="15">
        <f t="shared" si="6"/>
        <v>0</v>
      </c>
      <c r="H23" s="15">
        <f t="shared" si="7"/>
        <v>0</v>
      </c>
    </row>
    <row r="24" spans="1:8" s="5" customFormat="1" ht="15" customHeight="1" x14ac:dyDescent="0.35">
      <c r="A24" s="21">
        <v>6</v>
      </c>
      <c r="B24" s="22" t="s">
        <v>4</v>
      </c>
      <c r="C24" s="21" t="s">
        <v>2</v>
      </c>
      <c r="D24" s="23">
        <v>1</v>
      </c>
      <c r="E24" s="24"/>
      <c r="F24" s="24"/>
      <c r="G24" s="15">
        <f t="shared" si="6"/>
        <v>0</v>
      </c>
      <c r="H24" s="15">
        <f t="shared" si="7"/>
        <v>0</v>
      </c>
    </row>
    <row r="25" spans="1:8" x14ac:dyDescent="0.35">
      <c r="A25" s="21">
        <v>7</v>
      </c>
      <c r="B25" s="22" t="s">
        <v>11</v>
      </c>
      <c r="C25" s="21" t="s">
        <v>0</v>
      </c>
      <c r="D25" s="23">
        <f>0.5*1</f>
        <v>0.5</v>
      </c>
      <c r="E25" s="24"/>
      <c r="F25" s="24"/>
      <c r="G25" s="15">
        <f t="shared" si="6"/>
        <v>0</v>
      </c>
      <c r="H25" s="15">
        <f t="shared" si="7"/>
        <v>0</v>
      </c>
    </row>
    <row r="26" spans="1:8" x14ac:dyDescent="0.35">
      <c r="A26" s="21">
        <v>8</v>
      </c>
      <c r="B26" s="22" t="s">
        <v>28</v>
      </c>
      <c r="C26" s="21" t="s">
        <v>2</v>
      </c>
      <c r="D26" s="23">
        <v>1</v>
      </c>
      <c r="E26" s="24"/>
      <c r="F26" s="24"/>
      <c r="G26" s="15">
        <f t="shared" ref="G26:G28" si="8">(F26+E26)*D26</f>
        <v>0</v>
      </c>
      <c r="H26" s="15">
        <f t="shared" ref="H26:H28" si="9">G26*1.27</f>
        <v>0</v>
      </c>
    </row>
    <row r="27" spans="1:8" x14ac:dyDescent="0.35">
      <c r="A27" s="21">
        <v>9</v>
      </c>
      <c r="B27" s="22" t="s">
        <v>29</v>
      </c>
      <c r="C27" s="21" t="s">
        <v>2</v>
      </c>
      <c r="D27" s="23">
        <v>1</v>
      </c>
      <c r="E27" s="24"/>
      <c r="F27" s="24"/>
      <c r="G27" s="15">
        <f t="shared" ref="G27" si="10">(F27+E27)*D27</f>
        <v>0</v>
      </c>
      <c r="H27" s="15">
        <f t="shared" ref="H27" si="11">G27*1.27</f>
        <v>0</v>
      </c>
    </row>
    <row r="28" spans="1:8" x14ac:dyDescent="0.35">
      <c r="A28" s="21">
        <v>10</v>
      </c>
      <c r="B28" s="22" t="s">
        <v>30</v>
      </c>
      <c r="C28" s="21" t="s">
        <v>2</v>
      </c>
      <c r="D28" s="23">
        <f>28*2</f>
        <v>56</v>
      </c>
      <c r="E28" s="24"/>
      <c r="F28" s="24"/>
      <c r="G28" s="15">
        <f t="shared" si="8"/>
        <v>0</v>
      </c>
      <c r="H28" s="15">
        <f t="shared" si="9"/>
        <v>0</v>
      </c>
    </row>
    <row r="30" spans="1:8" x14ac:dyDescent="0.35">
      <c r="A30" s="40" t="s">
        <v>31</v>
      </c>
      <c r="B30" s="40"/>
      <c r="C30" s="40"/>
      <c r="D30" s="40"/>
      <c r="E30" s="40"/>
      <c r="F30" s="40"/>
      <c r="G30" s="40"/>
      <c r="H30" s="18">
        <f>SUM(H31:H45)</f>
        <v>0</v>
      </c>
    </row>
    <row r="31" spans="1:8" x14ac:dyDescent="0.35">
      <c r="A31" s="21">
        <v>1</v>
      </c>
      <c r="B31" s="22" t="s">
        <v>26</v>
      </c>
      <c r="C31" s="15" t="s">
        <v>0</v>
      </c>
      <c r="D31" s="23">
        <v>3</v>
      </c>
      <c r="E31" s="24"/>
      <c r="F31" s="24"/>
      <c r="G31" s="15">
        <f t="shared" ref="G31" si="12">(F31+E31)*D31</f>
        <v>0</v>
      </c>
      <c r="H31" s="15">
        <f t="shared" ref="H31" si="13">G31*1.27</f>
        <v>0</v>
      </c>
    </row>
    <row r="32" spans="1:8" ht="15" customHeight="1" x14ac:dyDescent="0.35">
      <c r="A32" s="21">
        <v>2</v>
      </c>
      <c r="B32" s="22" t="s">
        <v>43</v>
      </c>
      <c r="C32" s="21" t="s">
        <v>44</v>
      </c>
      <c r="D32" s="23">
        <f>0.3*2.1</f>
        <v>0.63</v>
      </c>
      <c r="E32" s="24"/>
      <c r="F32" s="24"/>
      <c r="G32" s="15">
        <f t="shared" ref="G32" si="14">(F32+E32)*D32</f>
        <v>0</v>
      </c>
      <c r="H32" s="15">
        <f t="shared" ref="H32" si="15">G32*1.27</f>
        <v>0</v>
      </c>
    </row>
    <row r="33" spans="1:8" ht="15" customHeight="1" x14ac:dyDescent="0.35">
      <c r="A33" s="21">
        <v>3</v>
      </c>
      <c r="B33" s="22" t="s">
        <v>45</v>
      </c>
      <c r="C33" s="21" t="s">
        <v>44</v>
      </c>
      <c r="D33" s="23">
        <f>D32</f>
        <v>0.63</v>
      </c>
      <c r="E33" s="24"/>
      <c r="F33" s="24"/>
      <c r="G33" s="15">
        <f t="shared" ref="G33" si="16">(F33+E33)*D33</f>
        <v>0</v>
      </c>
      <c r="H33" s="15">
        <f t="shared" ref="H33" si="17">G33*1.27</f>
        <v>0</v>
      </c>
    </row>
    <row r="34" spans="1:8" x14ac:dyDescent="0.35">
      <c r="A34" s="21">
        <v>4</v>
      </c>
      <c r="B34" s="22" t="s">
        <v>9</v>
      </c>
      <c r="C34" s="21" t="s">
        <v>2</v>
      </c>
      <c r="D34" s="23">
        <v>5</v>
      </c>
      <c r="E34" s="24"/>
      <c r="F34" s="24"/>
      <c r="G34" s="15">
        <f t="shared" ref="G34:G37" si="18">(F34+E34)*D34</f>
        <v>0</v>
      </c>
      <c r="H34" s="15">
        <f t="shared" ref="H34:H37" si="19">G34*1.27</f>
        <v>0</v>
      </c>
    </row>
    <row r="35" spans="1:8" x14ac:dyDescent="0.35">
      <c r="A35" s="21">
        <v>5</v>
      </c>
      <c r="B35" s="22" t="s">
        <v>25</v>
      </c>
      <c r="C35" s="21" t="s">
        <v>2</v>
      </c>
      <c r="D35" s="23">
        <v>1</v>
      </c>
      <c r="E35" s="24"/>
      <c r="F35" s="24"/>
      <c r="G35" s="15">
        <f t="shared" si="18"/>
        <v>0</v>
      </c>
      <c r="H35" s="15">
        <f t="shared" si="19"/>
        <v>0</v>
      </c>
    </row>
    <row r="36" spans="1:8" x14ac:dyDescent="0.35">
      <c r="A36" s="21">
        <v>6</v>
      </c>
      <c r="B36" s="22" t="s">
        <v>32</v>
      </c>
      <c r="C36" s="21" t="s">
        <v>2</v>
      </c>
      <c r="D36" s="23">
        <v>5</v>
      </c>
      <c r="E36" s="24"/>
      <c r="F36" s="24"/>
      <c r="G36" s="15">
        <f t="shared" si="18"/>
        <v>0</v>
      </c>
      <c r="H36" s="15">
        <f t="shared" si="19"/>
        <v>0</v>
      </c>
    </row>
    <row r="37" spans="1:8" x14ac:dyDescent="0.35">
      <c r="A37" s="21">
        <v>7</v>
      </c>
      <c r="B37" s="22" t="s">
        <v>33</v>
      </c>
      <c r="C37" s="21" t="s">
        <v>2</v>
      </c>
      <c r="D37" s="23">
        <v>5</v>
      </c>
      <c r="E37" s="24"/>
      <c r="F37" s="24"/>
      <c r="G37" s="15">
        <f t="shared" si="18"/>
        <v>0</v>
      </c>
      <c r="H37" s="15">
        <f t="shared" si="19"/>
        <v>0</v>
      </c>
    </row>
    <row r="38" spans="1:8" x14ac:dyDescent="0.35">
      <c r="A38" s="21">
        <v>8</v>
      </c>
      <c r="B38" s="22" t="s">
        <v>12</v>
      </c>
      <c r="C38" s="21" t="s">
        <v>0</v>
      </c>
      <c r="D38" s="23">
        <f>(1.6*0.6)+(2.3*0.6)</f>
        <v>2.34</v>
      </c>
      <c r="E38" s="24"/>
      <c r="F38" s="24"/>
      <c r="G38" s="15">
        <f t="shared" ref="G38" si="20">(F38+E38)*D38</f>
        <v>0</v>
      </c>
      <c r="H38" s="15">
        <f t="shared" ref="H38" si="21">G38*1.27</f>
        <v>0</v>
      </c>
    </row>
    <row r="39" spans="1:8" ht="25" x14ac:dyDescent="0.35">
      <c r="A39" s="21">
        <v>9</v>
      </c>
      <c r="B39" s="22" t="s">
        <v>10</v>
      </c>
      <c r="C39" s="21" t="s">
        <v>2</v>
      </c>
      <c r="D39" s="23">
        <v>5</v>
      </c>
      <c r="E39" s="24"/>
      <c r="F39" s="24"/>
      <c r="G39" s="15">
        <f t="shared" ref="G39:G42" si="22">(F39+E39)*D39</f>
        <v>0</v>
      </c>
      <c r="H39" s="15">
        <f t="shared" ref="H39:H42" si="23">G39*1.27</f>
        <v>0</v>
      </c>
    </row>
    <row r="40" spans="1:8" ht="15" customHeight="1" x14ac:dyDescent="0.35">
      <c r="A40" s="21">
        <v>10</v>
      </c>
      <c r="B40" s="22" t="s">
        <v>3</v>
      </c>
      <c r="C40" s="21" t="s">
        <v>2</v>
      </c>
      <c r="D40" s="23">
        <v>2</v>
      </c>
      <c r="E40" s="24"/>
      <c r="F40" s="24"/>
      <c r="G40" s="15">
        <f t="shared" si="22"/>
        <v>0</v>
      </c>
      <c r="H40" s="15">
        <f t="shared" si="23"/>
        <v>0</v>
      </c>
    </row>
    <row r="41" spans="1:8" s="5" customFormat="1" ht="15" customHeight="1" x14ac:dyDescent="0.35">
      <c r="A41" s="21">
        <v>11</v>
      </c>
      <c r="B41" s="22" t="s">
        <v>4</v>
      </c>
      <c r="C41" s="21" t="s">
        <v>2</v>
      </c>
      <c r="D41" s="23">
        <v>6</v>
      </c>
      <c r="E41" s="24"/>
      <c r="F41" s="24"/>
      <c r="G41" s="15">
        <f t="shared" si="22"/>
        <v>0</v>
      </c>
      <c r="H41" s="15">
        <f t="shared" si="23"/>
        <v>0</v>
      </c>
    </row>
    <row r="42" spans="1:8" x14ac:dyDescent="0.35">
      <c r="A42" s="21">
        <v>12</v>
      </c>
      <c r="B42" s="22" t="s">
        <v>11</v>
      </c>
      <c r="C42" s="21" t="s">
        <v>0</v>
      </c>
      <c r="D42" s="23">
        <f>0.5*1*6</f>
        <v>3</v>
      </c>
      <c r="E42" s="24"/>
      <c r="F42" s="24"/>
      <c r="G42" s="15">
        <f t="shared" si="22"/>
        <v>0</v>
      </c>
      <c r="H42" s="15">
        <f t="shared" si="23"/>
        <v>0</v>
      </c>
    </row>
    <row r="43" spans="1:8" x14ac:dyDescent="0.35">
      <c r="A43" s="21">
        <v>13</v>
      </c>
      <c r="B43" s="22" t="s">
        <v>34</v>
      </c>
      <c r="C43" s="21" t="s">
        <v>2</v>
      </c>
      <c r="D43" s="23">
        <v>2</v>
      </c>
      <c r="E43" s="24"/>
      <c r="F43" s="24"/>
      <c r="G43" s="15">
        <f t="shared" ref="G43" si="24">(F43+E43)*D43</f>
        <v>0</v>
      </c>
      <c r="H43" s="15">
        <f t="shared" ref="H43" si="25">G43*1.27</f>
        <v>0</v>
      </c>
    </row>
    <row r="44" spans="1:8" x14ac:dyDescent="0.35">
      <c r="A44" s="21">
        <v>14</v>
      </c>
      <c r="B44" s="22" t="s">
        <v>35</v>
      </c>
      <c r="C44" s="21" t="s">
        <v>19</v>
      </c>
      <c r="D44" s="23">
        <v>1</v>
      </c>
      <c r="E44" s="24"/>
      <c r="F44" s="24"/>
      <c r="G44" s="15">
        <f t="shared" ref="G44:G45" si="26">(F44+E44)*D44</f>
        <v>0</v>
      </c>
      <c r="H44" s="15">
        <f t="shared" ref="H44:H45" si="27">G44*1.27</f>
        <v>0</v>
      </c>
    </row>
    <row r="45" spans="1:8" x14ac:dyDescent="0.35">
      <c r="A45" s="21">
        <v>15</v>
      </c>
      <c r="B45" s="22" t="s">
        <v>30</v>
      </c>
      <c r="C45" s="21" t="s">
        <v>2</v>
      </c>
      <c r="D45" s="23">
        <f>28*2</f>
        <v>56</v>
      </c>
      <c r="E45" s="24"/>
      <c r="F45" s="24"/>
      <c r="G45" s="15">
        <f t="shared" si="26"/>
        <v>0</v>
      </c>
      <c r="H45" s="15">
        <f t="shared" si="27"/>
        <v>0</v>
      </c>
    </row>
    <row r="47" spans="1:8" x14ac:dyDescent="0.35">
      <c r="A47" s="40" t="s">
        <v>36</v>
      </c>
      <c r="B47" s="40"/>
      <c r="C47" s="40"/>
      <c r="D47" s="40"/>
      <c r="E47" s="40"/>
      <c r="F47" s="40"/>
      <c r="G47" s="40"/>
      <c r="H47" s="18">
        <f>SUM(H48:H62)</f>
        <v>0</v>
      </c>
    </row>
    <row r="48" spans="1:8" x14ac:dyDescent="0.35">
      <c r="A48" s="21">
        <v>1</v>
      </c>
      <c r="B48" s="22" t="s">
        <v>26</v>
      </c>
      <c r="C48" s="15" t="s">
        <v>0</v>
      </c>
      <c r="D48" s="23">
        <v>4.5</v>
      </c>
      <c r="E48" s="24"/>
      <c r="F48" s="24"/>
      <c r="G48" s="15">
        <f t="shared" ref="G48" si="28">(F48+E48)*D48</f>
        <v>0</v>
      </c>
      <c r="H48" s="15">
        <f t="shared" ref="H48" si="29">G48*1.27</f>
        <v>0</v>
      </c>
    </row>
    <row r="49" spans="1:8" ht="15" customHeight="1" x14ac:dyDescent="0.35">
      <c r="A49" s="21">
        <v>2</v>
      </c>
      <c r="B49" s="22" t="s">
        <v>43</v>
      </c>
      <c r="C49" s="21" t="s">
        <v>44</v>
      </c>
      <c r="D49" s="23">
        <f>0.3*2.1</f>
        <v>0.63</v>
      </c>
      <c r="E49" s="24"/>
      <c r="F49" s="24"/>
      <c r="G49" s="15">
        <f t="shared" ref="G49:G50" si="30">(F49+E49)*D49</f>
        <v>0</v>
      </c>
      <c r="H49" s="15">
        <f t="shared" ref="H49:H50" si="31">G49*1.27</f>
        <v>0</v>
      </c>
    </row>
    <row r="50" spans="1:8" ht="15" customHeight="1" x14ac:dyDescent="0.35">
      <c r="A50" s="21">
        <v>3</v>
      </c>
      <c r="B50" s="22" t="s">
        <v>45</v>
      </c>
      <c r="C50" s="21" t="s">
        <v>44</v>
      </c>
      <c r="D50" s="23">
        <f>D49</f>
        <v>0.63</v>
      </c>
      <c r="E50" s="24"/>
      <c r="F50" s="24"/>
      <c r="G50" s="15">
        <f t="shared" si="30"/>
        <v>0</v>
      </c>
      <c r="H50" s="15">
        <f t="shared" si="31"/>
        <v>0</v>
      </c>
    </row>
    <row r="51" spans="1:8" x14ac:dyDescent="0.35">
      <c r="A51" s="21">
        <v>4</v>
      </c>
      <c r="B51" s="22" t="s">
        <v>9</v>
      </c>
      <c r="C51" s="21" t="s">
        <v>2</v>
      </c>
      <c r="D51" s="23">
        <v>5</v>
      </c>
      <c r="E51" s="24"/>
      <c r="F51" s="24"/>
      <c r="G51" s="15">
        <f t="shared" ref="G51:G54" si="32">(F51+E51)*D51</f>
        <v>0</v>
      </c>
      <c r="H51" s="15">
        <f t="shared" ref="H51:H54" si="33">G51*1.27</f>
        <v>0</v>
      </c>
    </row>
    <row r="52" spans="1:8" x14ac:dyDescent="0.35">
      <c r="A52" s="21">
        <v>5</v>
      </c>
      <c r="B52" s="22" t="s">
        <v>25</v>
      </c>
      <c r="C52" s="21" t="s">
        <v>2</v>
      </c>
      <c r="D52" s="23">
        <v>1</v>
      </c>
      <c r="E52" s="24"/>
      <c r="F52" s="24"/>
      <c r="G52" s="15">
        <f t="shared" si="32"/>
        <v>0</v>
      </c>
      <c r="H52" s="15">
        <f t="shared" si="33"/>
        <v>0</v>
      </c>
    </row>
    <row r="53" spans="1:8" x14ac:dyDescent="0.35">
      <c r="A53" s="21">
        <v>6</v>
      </c>
      <c r="B53" s="22" t="s">
        <v>32</v>
      </c>
      <c r="C53" s="21" t="s">
        <v>2</v>
      </c>
      <c r="D53" s="23">
        <v>5</v>
      </c>
      <c r="E53" s="24"/>
      <c r="F53" s="24"/>
      <c r="G53" s="15">
        <f t="shared" si="32"/>
        <v>0</v>
      </c>
      <c r="H53" s="15">
        <f t="shared" si="33"/>
        <v>0</v>
      </c>
    </row>
    <row r="54" spans="1:8" x14ac:dyDescent="0.35">
      <c r="A54" s="21">
        <v>7</v>
      </c>
      <c r="B54" s="22" t="s">
        <v>33</v>
      </c>
      <c r="C54" s="21" t="s">
        <v>2</v>
      </c>
      <c r="D54" s="23">
        <v>5</v>
      </c>
      <c r="E54" s="24"/>
      <c r="F54" s="24"/>
      <c r="G54" s="15">
        <f t="shared" si="32"/>
        <v>0</v>
      </c>
      <c r="H54" s="15">
        <f t="shared" si="33"/>
        <v>0</v>
      </c>
    </row>
    <row r="55" spans="1:8" x14ac:dyDescent="0.35">
      <c r="A55" s="21">
        <v>8</v>
      </c>
      <c r="B55" s="22" t="s">
        <v>12</v>
      </c>
      <c r="C55" s="21" t="s">
        <v>0</v>
      </c>
      <c r="D55" s="23">
        <f>(1.6*0.6)+(2.3*0.6)</f>
        <v>2.34</v>
      </c>
      <c r="E55" s="24"/>
      <c r="F55" s="24"/>
      <c r="G55" s="15">
        <f t="shared" ref="G55" si="34">(F55+E55)*D55</f>
        <v>0</v>
      </c>
      <c r="H55" s="15">
        <f t="shared" ref="H55" si="35">G55*1.27</f>
        <v>0</v>
      </c>
    </row>
    <row r="56" spans="1:8" ht="25" x14ac:dyDescent="0.35">
      <c r="A56" s="21">
        <v>9</v>
      </c>
      <c r="B56" s="22" t="s">
        <v>10</v>
      </c>
      <c r="C56" s="21" t="s">
        <v>2</v>
      </c>
      <c r="D56" s="23">
        <v>5</v>
      </c>
      <c r="E56" s="24"/>
      <c r="F56" s="24"/>
      <c r="G56" s="15">
        <f t="shared" ref="G56:G60" si="36">(F56+E56)*D56</f>
        <v>0</v>
      </c>
      <c r="H56" s="15">
        <f t="shared" ref="H56:H60" si="37">G56*1.27</f>
        <v>0</v>
      </c>
    </row>
    <row r="57" spans="1:8" ht="15" customHeight="1" x14ac:dyDescent="0.35">
      <c r="A57" s="21">
        <v>10</v>
      </c>
      <c r="B57" s="22" t="s">
        <v>3</v>
      </c>
      <c r="C57" s="21" t="s">
        <v>2</v>
      </c>
      <c r="D57" s="23">
        <v>2</v>
      </c>
      <c r="E57" s="24"/>
      <c r="F57" s="24"/>
      <c r="G57" s="15">
        <f t="shared" si="36"/>
        <v>0</v>
      </c>
      <c r="H57" s="15">
        <f t="shared" si="37"/>
        <v>0</v>
      </c>
    </row>
    <row r="58" spans="1:8" s="5" customFormat="1" ht="15" customHeight="1" x14ac:dyDescent="0.35">
      <c r="A58" s="21">
        <v>11</v>
      </c>
      <c r="B58" s="22" t="s">
        <v>4</v>
      </c>
      <c r="C58" s="21" t="s">
        <v>2</v>
      </c>
      <c r="D58" s="23">
        <v>6</v>
      </c>
      <c r="E58" s="24"/>
      <c r="F58" s="24"/>
      <c r="G58" s="15">
        <f t="shared" si="36"/>
        <v>0</v>
      </c>
      <c r="H58" s="15">
        <f t="shared" si="37"/>
        <v>0</v>
      </c>
    </row>
    <row r="59" spans="1:8" x14ac:dyDescent="0.35">
      <c r="A59" s="21">
        <v>12</v>
      </c>
      <c r="B59" s="22" t="s">
        <v>11</v>
      </c>
      <c r="C59" s="21" t="s">
        <v>0</v>
      </c>
      <c r="D59" s="23">
        <f>0.5*1*6</f>
        <v>3</v>
      </c>
      <c r="E59" s="24"/>
      <c r="F59" s="24"/>
      <c r="G59" s="15">
        <f t="shared" si="36"/>
        <v>0</v>
      </c>
      <c r="H59" s="15">
        <f t="shared" si="37"/>
        <v>0</v>
      </c>
    </row>
    <row r="60" spans="1:8" x14ac:dyDescent="0.35">
      <c r="A60" s="21">
        <v>13</v>
      </c>
      <c r="B60" s="22" t="s">
        <v>34</v>
      </c>
      <c r="C60" s="21" t="s">
        <v>2</v>
      </c>
      <c r="D60" s="23">
        <v>2</v>
      </c>
      <c r="E60" s="24"/>
      <c r="F60" s="24"/>
      <c r="G60" s="15">
        <f t="shared" si="36"/>
        <v>0</v>
      </c>
      <c r="H60" s="15">
        <f t="shared" si="37"/>
        <v>0</v>
      </c>
    </row>
    <row r="61" spans="1:8" x14ac:dyDescent="0.35">
      <c r="A61" s="21">
        <v>14</v>
      </c>
      <c r="B61" s="22" t="s">
        <v>35</v>
      </c>
      <c r="C61" s="21" t="s">
        <v>19</v>
      </c>
      <c r="D61" s="23">
        <v>1</v>
      </c>
      <c r="E61" s="24"/>
      <c r="F61" s="24"/>
      <c r="G61" s="15">
        <f t="shared" ref="G61:G62" si="38">(F61+E61)*D61</f>
        <v>0</v>
      </c>
      <c r="H61" s="15">
        <f t="shared" ref="H61:H62" si="39">G61*1.27</f>
        <v>0</v>
      </c>
    </row>
    <row r="62" spans="1:8" x14ac:dyDescent="0.35">
      <c r="A62" s="21">
        <v>15</v>
      </c>
      <c r="B62" s="22" t="s">
        <v>30</v>
      </c>
      <c r="C62" s="21" t="s">
        <v>2</v>
      </c>
      <c r="D62" s="23">
        <f>28*2</f>
        <v>56</v>
      </c>
      <c r="E62" s="24"/>
      <c r="F62" s="24"/>
      <c r="G62" s="15">
        <f t="shared" si="38"/>
        <v>0</v>
      </c>
      <c r="H62" s="15">
        <f t="shared" si="39"/>
        <v>0</v>
      </c>
    </row>
    <row r="64" spans="1:8" x14ac:dyDescent="0.35">
      <c r="A64" s="40" t="s">
        <v>37</v>
      </c>
      <c r="B64" s="40"/>
      <c r="C64" s="40"/>
      <c r="D64" s="40"/>
      <c r="E64" s="40"/>
      <c r="F64" s="40"/>
      <c r="G64" s="40"/>
      <c r="H64" s="18">
        <f>SUM(H65:H79)</f>
        <v>0</v>
      </c>
    </row>
    <row r="65" spans="1:8" x14ac:dyDescent="0.35">
      <c r="A65" s="21">
        <v>1</v>
      </c>
      <c r="B65" s="22" t="s">
        <v>26</v>
      </c>
      <c r="C65" s="15" t="s">
        <v>0</v>
      </c>
      <c r="D65" s="23">
        <v>5.5</v>
      </c>
      <c r="E65" s="24"/>
      <c r="F65" s="24"/>
      <c r="G65" s="15">
        <f t="shared" ref="G65" si="40">(F65+E65)*D65</f>
        <v>0</v>
      </c>
      <c r="H65" s="15">
        <f t="shared" ref="H65" si="41">G65*1.27</f>
        <v>0</v>
      </c>
    </row>
    <row r="66" spans="1:8" ht="15" customHeight="1" x14ac:dyDescent="0.35">
      <c r="A66" s="21">
        <v>2</v>
      </c>
      <c r="B66" s="22" t="s">
        <v>43</v>
      </c>
      <c r="C66" s="21" t="s">
        <v>44</v>
      </c>
      <c r="D66" s="23">
        <f>0.3*2.1</f>
        <v>0.63</v>
      </c>
      <c r="E66" s="24"/>
      <c r="F66" s="24"/>
      <c r="G66" s="15">
        <f t="shared" ref="G66:G67" si="42">(F66+E66)*D66</f>
        <v>0</v>
      </c>
      <c r="H66" s="15">
        <f t="shared" ref="H66:H67" si="43">G66*1.27</f>
        <v>0</v>
      </c>
    </row>
    <row r="67" spans="1:8" ht="15" customHeight="1" x14ac:dyDescent="0.35">
      <c r="A67" s="21">
        <v>3</v>
      </c>
      <c r="B67" s="22" t="s">
        <v>45</v>
      </c>
      <c r="C67" s="21" t="s">
        <v>44</v>
      </c>
      <c r="D67" s="23">
        <f>D66</f>
        <v>0.63</v>
      </c>
      <c r="E67" s="24"/>
      <c r="F67" s="24"/>
      <c r="G67" s="15">
        <f t="shared" si="42"/>
        <v>0</v>
      </c>
      <c r="H67" s="15">
        <f t="shared" si="43"/>
        <v>0</v>
      </c>
    </row>
    <row r="68" spans="1:8" x14ac:dyDescent="0.35">
      <c r="A68" s="21">
        <v>4</v>
      </c>
      <c r="B68" s="22" t="s">
        <v>9</v>
      </c>
      <c r="C68" s="21" t="s">
        <v>2</v>
      </c>
      <c r="D68" s="23">
        <v>5</v>
      </c>
      <c r="E68" s="24"/>
      <c r="F68" s="24"/>
      <c r="G68" s="15">
        <f t="shared" ref="G68:G71" si="44">(F68+E68)*D68</f>
        <v>0</v>
      </c>
      <c r="H68" s="15">
        <f t="shared" ref="H68:H71" si="45">G68*1.27</f>
        <v>0</v>
      </c>
    </row>
    <row r="69" spans="1:8" x14ac:dyDescent="0.35">
      <c r="A69" s="21">
        <v>5</v>
      </c>
      <c r="B69" s="22" t="s">
        <v>25</v>
      </c>
      <c r="C69" s="21" t="s">
        <v>2</v>
      </c>
      <c r="D69" s="23">
        <v>1</v>
      </c>
      <c r="E69" s="24"/>
      <c r="F69" s="24"/>
      <c r="G69" s="15">
        <f t="shared" si="44"/>
        <v>0</v>
      </c>
      <c r="H69" s="15">
        <f t="shared" si="45"/>
        <v>0</v>
      </c>
    </row>
    <row r="70" spans="1:8" x14ac:dyDescent="0.35">
      <c r="A70" s="21">
        <v>6</v>
      </c>
      <c r="B70" s="22" t="s">
        <v>32</v>
      </c>
      <c r="C70" s="21" t="s">
        <v>2</v>
      </c>
      <c r="D70" s="23">
        <v>5</v>
      </c>
      <c r="E70" s="24"/>
      <c r="F70" s="24"/>
      <c r="G70" s="15">
        <f t="shared" si="44"/>
        <v>0</v>
      </c>
      <c r="H70" s="15">
        <f t="shared" si="45"/>
        <v>0</v>
      </c>
    </row>
    <row r="71" spans="1:8" x14ac:dyDescent="0.35">
      <c r="A71" s="21">
        <v>7</v>
      </c>
      <c r="B71" s="22" t="s">
        <v>33</v>
      </c>
      <c r="C71" s="21" t="s">
        <v>2</v>
      </c>
      <c r="D71" s="23">
        <v>5</v>
      </c>
      <c r="E71" s="24"/>
      <c r="F71" s="24"/>
      <c r="G71" s="15">
        <f t="shared" si="44"/>
        <v>0</v>
      </c>
      <c r="H71" s="15">
        <f t="shared" si="45"/>
        <v>0</v>
      </c>
    </row>
    <row r="72" spans="1:8" x14ac:dyDescent="0.35">
      <c r="A72" s="21">
        <v>8</v>
      </c>
      <c r="B72" s="22" t="s">
        <v>12</v>
      </c>
      <c r="C72" s="21" t="s">
        <v>0</v>
      </c>
      <c r="D72" s="23">
        <f>(1.6*0.6)+(2.3*0.6)</f>
        <v>2.34</v>
      </c>
      <c r="E72" s="24"/>
      <c r="F72" s="24"/>
      <c r="G72" s="15">
        <f t="shared" ref="G72" si="46">(F72+E72)*D72</f>
        <v>0</v>
      </c>
      <c r="H72" s="15">
        <f t="shared" ref="H72" si="47">G72*1.27</f>
        <v>0</v>
      </c>
    </row>
    <row r="73" spans="1:8" ht="25" x14ac:dyDescent="0.35">
      <c r="A73" s="21">
        <v>9</v>
      </c>
      <c r="B73" s="22" t="s">
        <v>10</v>
      </c>
      <c r="C73" s="21" t="s">
        <v>2</v>
      </c>
      <c r="D73" s="23">
        <v>5</v>
      </c>
      <c r="E73" s="24"/>
      <c r="F73" s="24"/>
      <c r="G73" s="15">
        <f t="shared" ref="G73:G77" si="48">(F73+E73)*D73</f>
        <v>0</v>
      </c>
      <c r="H73" s="15">
        <f t="shared" ref="H73:H77" si="49">G73*1.27</f>
        <v>0</v>
      </c>
    </row>
    <row r="74" spans="1:8" ht="15" customHeight="1" x14ac:dyDescent="0.35">
      <c r="A74" s="21">
        <v>10</v>
      </c>
      <c r="B74" s="22" t="s">
        <v>3</v>
      </c>
      <c r="C74" s="21" t="s">
        <v>2</v>
      </c>
      <c r="D74" s="23">
        <v>2</v>
      </c>
      <c r="E74" s="24"/>
      <c r="F74" s="24"/>
      <c r="G74" s="15">
        <f t="shared" si="48"/>
        <v>0</v>
      </c>
      <c r="H74" s="15">
        <f t="shared" si="49"/>
        <v>0</v>
      </c>
    </row>
    <row r="75" spans="1:8" s="5" customFormat="1" ht="15" customHeight="1" x14ac:dyDescent="0.35">
      <c r="A75" s="21">
        <v>11</v>
      </c>
      <c r="B75" s="22" t="s">
        <v>4</v>
      </c>
      <c r="C75" s="21" t="s">
        <v>2</v>
      </c>
      <c r="D75" s="23">
        <v>6</v>
      </c>
      <c r="E75" s="24"/>
      <c r="F75" s="24"/>
      <c r="G75" s="15">
        <f t="shared" si="48"/>
        <v>0</v>
      </c>
      <c r="H75" s="15">
        <f t="shared" si="49"/>
        <v>0</v>
      </c>
    </row>
    <row r="76" spans="1:8" x14ac:dyDescent="0.35">
      <c r="A76" s="21">
        <v>12</v>
      </c>
      <c r="B76" s="22" t="s">
        <v>11</v>
      </c>
      <c r="C76" s="21" t="s">
        <v>0</v>
      </c>
      <c r="D76" s="23">
        <f>0.5*1*6</f>
        <v>3</v>
      </c>
      <c r="E76" s="24"/>
      <c r="F76" s="24"/>
      <c r="G76" s="15">
        <f t="shared" si="48"/>
        <v>0</v>
      </c>
      <c r="H76" s="15">
        <f t="shared" si="49"/>
        <v>0</v>
      </c>
    </row>
    <row r="77" spans="1:8" x14ac:dyDescent="0.35">
      <c r="A77" s="21">
        <v>13</v>
      </c>
      <c r="B77" s="22" t="s">
        <v>34</v>
      </c>
      <c r="C77" s="21" t="s">
        <v>2</v>
      </c>
      <c r="D77" s="23">
        <v>2</v>
      </c>
      <c r="E77" s="24"/>
      <c r="F77" s="24"/>
      <c r="G77" s="15">
        <f t="shared" si="48"/>
        <v>0</v>
      </c>
      <c r="H77" s="15">
        <f t="shared" si="49"/>
        <v>0</v>
      </c>
    </row>
    <row r="78" spans="1:8" x14ac:dyDescent="0.35">
      <c r="A78" s="21">
        <v>14</v>
      </c>
      <c r="B78" s="22" t="s">
        <v>35</v>
      </c>
      <c r="C78" s="21" t="s">
        <v>19</v>
      </c>
      <c r="D78" s="23">
        <v>1</v>
      </c>
      <c r="E78" s="24"/>
      <c r="F78" s="24"/>
      <c r="G78" s="15">
        <f t="shared" ref="G78:G79" si="50">(F78+E78)*D78</f>
        <v>0</v>
      </c>
      <c r="H78" s="15">
        <f t="shared" ref="H78:H79" si="51">G78*1.27</f>
        <v>0</v>
      </c>
    </row>
    <row r="79" spans="1:8" x14ac:dyDescent="0.35">
      <c r="A79" s="21">
        <v>15</v>
      </c>
      <c r="B79" s="22" t="s">
        <v>30</v>
      </c>
      <c r="C79" s="21" t="s">
        <v>2</v>
      </c>
      <c r="D79" s="23">
        <f>28*2</f>
        <v>56</v>
      </c>
      <c r="E79" s="24"/>
      <c r="F79" s="24"/>
      <c r="G79" s="15">
        <f t="shared" si="50"/>
        <v>0</v>
      </c>
      <c r="H79" s="15">
        <f t="shared" si="51"/>
        <v>0</v>
      </c>
    </row>
    <row r="81" spans="1:8" x14ac:dyDescent="0.35">
      <c r="A81" s="40" t="s">
        <v>38</v>
      </c>
      <c r="B81" s="40"/>
      <c r="C81" s="40"/>
      <c r="D81" s="40"/>
      <c r="E81" s="40"/>
      <c r="F81" s="40"/>
      <c r="G81" s="40"/>
      <c r="H81" s="18">
        <f>SUM(H82:H96)</f>
        <v>0</v>
      </c>
    </row>
    <row r="82" spans="1:8" x14ac:dyDescent="0.35">
      <c r="A82" s="21">
        <v>1</v>
      </c>
      <c r="B82" s="22" t="s">
        <v>26</v>
      </c>
      <c r="C82" s="15" t="s">
        <v>0</v>
      </c>
      <c r="D82" s="23">
        <v>3</v>
      </c>
      <c r="E82" s="24"/>
      <c r="F82" s="24"/>
      <c r="G82" s="15">
        <f t="shared" ref="G82" si="52">(F82+E82)*D82</f>
        <v>0</v>
      </c>
      <c r="H82" s="15">
        <f t="shared" ref="H82" si="53">G82*1.27</f>
        <v>0</v>
      </c>
    </row>
    <row r="83" spans="1:8" ht="15" customHeight="1" x14ac:dyDescent="0.35">
      <c r="A83" s="21">
        <v>2</v>
      </c>
      <c r="B83" s="22" t="s">
        <v>43</v>
      </c>
      <c r="C83" s="21" t="s">
        <v>44</v>
      </c>
      <c r="D83" s="23">
        <f>0.3*2.1</f>
        <v>0.63</v>
      </c>
      <c r="E83" s="24"/>
      <c r="F83" s="24"/>
      <c r="G83" s="15">
        <f t="shared" ref="G83:G84" si="54">(F83+E83)*D83</f>
        <v>0</v>
      </c>
      <c r="H83" s="15">
        <f t="shared" ref="H83:H84" si="55">G83*1.27</f>
        <v>0</v>
      </c>
    </row>
    <row r="84" spans="1:8" ht="15" customHeight="1" x14ac:dyDescent="0.35">
      <c r="A84" s="21">
        <v>3</v>
      </c>
      <c r="B84" s="22" t="s">
        <v>45</v>
      </c>
      <c r="C84" s="21" t="s">
        <v>44</v>
      </c>
      <c r="D84" s="23">
        <f>D83</f>
        <v>0.63</v>
      </c>
      <c r="E84" s="24"/>
      <c r="F84" s="24"/>
      <c r="G84" s="15">
        <f t="shared" si="54"/>
        <v>0</v>
      </c>
      <c r="H84" s="15">
        <f t="shared" si="55"/>
        <v>0</v>
      </c>
    </row>
    <row r="85" spans="1:8" x14ac:dyDescent="0.35">
      <c r="A85" s="21">
        <v>4</v>
      </c>
      <c r="B85" s="22" t="s">
        <v>9</v>
      </c>
      <c r="C85" s="21" t="s">
        <v>2</v>
      </c>
      <c r="D85" s="23">
        <v>5</v>
      </c>
      <c r="E85" s="24"/>
      <c r="F85" s="24"/>
      <c r="G85" s="15">
        <f t="shared" ref="G85:G88" si="56">(F85+E85)*D85</f>
        <v>0</v>
      </c>
      <c r="H85" s="15">
        <f t="shared" ref="H85:H88" si="57">G85*1.27</f>
        <v>0</v>
      </c>
    </row>
    <row r="86" spans="1:8" x14ac:dyDescent="0.35">
      <c r="A86" s="21">
        <v>5</v>
      </c>
      <c r="B86" s="22" t="s">
        <v>25</v>
      </c>
      <c r="C86" s="21" t="s">
        <v>2</v>
      </c>
      <c r="D86" s="23">
        <v>1</v>
      </c>
      <c r="E86" s="24"/>
      <c r="F86" s="24"/>
      <c r="G86" s="15">
        <f t="shared" si="56"/>
        <v>0</v>
      </c>
      <c r="H86" s="15">
        <f t="shared" si="57"/>
        <v>0</v>
      </c>
    </row>
    <row r="87" spans="1:8" x14ac:dyDescent="0.35">
      <c r="A87" s="21">
        <v>6</v>
      </c>
      <c r="B87" s="22" t="s">
        <v>32</v>
      </c>
      <c r="C87" s="21" t="s">
        <v>2</v>
      </c>
      <c r="D87" s="23">
        <v>5</v>
      </c>
      <c r="E87" s="24"/>
      <c r="F87" s="24"/>
      <c r="G87" s="15">
        <f t="shared" si="56"/>
        <v>0</v>
      </c>
      <c r="H87" s="15">
        <f t="shared" si="57"/>
        <v>0</v>
      </c>
    </row>
    <row r="88" spans="1:8" x14ac:dyDescent="0.35">
      <c r="A88" s="21">
        <v>7</v>
      </c>
      <c r="B88" s="22" t="s">
        <v>33</v>
      </c>
      <c r="C88" s="21" t="s">
        <v>2</v>
      </c>
      <c r="D88" s="23">
        <v>5</v>
      </c>
      <c r="E88" s="24"/>
      <c r="F88" s="24"/>
      <c r="G88" s="15">
        <f t="shared" si="56"/>
        <v>0</v>
      </c>
      <c r="H88" s="15">
        <f t="shared" si="57"/>
        <v>0</v>
      </c>
    </row>
    <row r="89" spans="1:8" x14ac:dyDescent="0.35">
      <c r="A89" s="21">
        <v>8</v>
      </c>
      <c r="B89" s="22" t="s">
        <v>12</v>
      </c>
      <c r="C89" s="21" t="s">
        <v>0</v>
      </c>
      <c r="D89" s="23">
        <f>(1.6*0.6)+(2.3*0.6)</f>
        <v>2.34</v>
      </c>
      <c r="E89" s="24"/>
      <c r="F89" s="24"/>
      <c r="G89" s="15">
        <f t="shared" ref="G89" si="58">(F89+E89)*D89</f>
        <v>0</v>
      </c>
      <c r="H89" s="15">
        <f t="shared" ref="H89" si="59">G89*1.27</f>
        <v>0</v>
      </c>
    </row>
    <row r="90" spans="1:8" ht="25" x14ac:dyDescent="0.35">
      <c r="A90" s="21">
        <v>9</v>
      </c>
      <c r="B90" s="22" t="s">
        <v>10</v>
      </c>
      <c r="C90" s="21" t="s">
        <v>2</v>
      </c>
      <c r="D90" s="23">
        <v>5</v>
      </c>
      <c r="E90" s="24"/>
      <c r="F90" s="24"/>
      <c r="G90" s="15">
        <f t="shared" ref="G90:G94" si="60">(F90+E90)*D90</f>
        <v>0</v>
      </c>
      <c r="H90" s="15">
        <f t="shared" ref="H90:H94" si="61">G90*1.27</f>
        <v>0</v>
      </c>
    </row>
    <row r="91" spans="1:8" ht="15" customHeight="1" x14ac:dyDescent="0.35">
      <c r="A91" s="21">
        <v>10</v>
      </c>
      <c r="B91" s="22" t="s">
        <v>3</v>
      </c>
      <c r="C91" s="21" t="s">
        <v>2</v>
      </c>
      <c r="D91" s="23">
        <v>2</v>
      </c>
      <c r="E91" s="24"/>
      <c r="F91" s="24"/>
      <c r="G91" s="15">
        <f t="shared" si="60"/>
        <v>0</v>
      </c>
      <c r="H91" s="15">
        <f t="shared" si="61"/>
        <v>0</v>
      </c>
    </row>
    <row r="92" spans="1:8" s="5" customFormat="1" ht="15" customHeight="1" x14ac:dyDescent="0.35">
      <c r="A92" s="21">
        <v>11</v>
      </c>
      <c r="B92" s="22" t="s">
        <v>4</v>
      </c>
      <c r="C92" s="21" t="s">
        <v>2</v>
      </c>
      <c r="D92" s="23">
        <v>6</v>
      </c>
      <c r="E92" s="24"/>
      <c r="F92" s="24"/>
      <c r="G92" s="15">
        <f t="shared" si="60"/>
        <v>0</v>
      </c>
      <c r="H92" s="15">
        <f t="shared" si="61"/>
        <v>0</v>
      </c>
    </row>
    <row r="93" spans="1:8" x14ac:dyDescent="0.35">
      <c r="A93" s="21">
        <v>12</v>
      </c>
      <c r="B93" s="22" t="s">
        <v>11</v>
      </c>
      <c r="C93" s="21" t="s">
        <v>0</v>
      </c>
      <c r="D93" s="23">
        <f>0.5*1*6</f>
        <v>3</v>
      </c>
      <c r="E93" s="24"/>
      <c r="F93" s="24"/>
      <c r="G93" s="15">
        <f t="shared" si="60"/>
        <v>0</v>
      </c>
      <c r="H93" s="15">
        <f t="shared" si="61"/>
        <v>0</v>
      </c>
    </row>
    <row r="94" spans="1:8" x14ac:dyDescent="0.35">
      <c r="A94" s="21">
        <v>13</v>
      </c>
      <c r="B94" s="22" t="s">
        <v>34</v>
      </c>
      <c r="C94" s="21" t="s">
        <v>2</v>
      </c>
      <c r="D94" s="23">
        <v>2</v>
      </c>
      <c r="E94" s="24"/>
      <c r="F94" s="24"/>
      <c r="G94" s="15">
        <f t="shared" si="60"/>
        <v>0</v>
      </c>
      <c r="H94" s="15">
        <f t="shared" si="61"/>
        <v>0</v>
      </c>
    </row>
    <row r="95" spans="1:8" x14ac:dyDescent="0.35">
      <c r="A95" s="21">
        <v>14</v>
      </c>
      <c r="B95" s="22" t="s">
        <v>35</v>
      </c>
      <c r="C95" s="21" t="s">
        <v>19</v>
      </c>
      <c r="D95" s="23">
        <v>1</v>
      </c>
      <c r="E95" s="24"/>
      <c r="F95" s="24"/>
      <c r="G95" s="15">
        <f t="shared" ref="G95:G96" si="62">(F95+E95)*D95</f>
        <v>0</v>
      </c>
      <c r="H95" s="15">
        <f t="shared" ref="H95:H96" si="63">G95*1.27</f>
        <v>0</v>
      </c>
    </row>
    <row r="96" spans="1:8" x14ac:dyDescent="0.35">
      <c r="A96" s="21">
        <v>15</v>
      </c>
      <c r="B96" s="22" t="s">
        <v>30</v>
      </c>
      <c r="C96" s="21" t="s">
        <v>2</v>
      </c>
      <c r="D96" s="23">
        <f>28*2</f>
        <v>56</v>
      </c>
      <c r="E96" s="24"/>
      <c r="F96" s="24"/>
      <c r="G96" s="15">
        <f t="shared" si="62"/>
        <v>0</v>
      </c>
      <c r="H96" s="15">
        <f t="shared" si="63"/>
        <v>0</v>
      </c>
    </row>
    <row r="98" spans="1:8" x14ac:dyDescent="0.35">
      <c r="A98" s="44" t="s">
        <v>21</v>
      </c>
      <c r="B98" s="45"/>
      <c r="C98" s="45"/>
      <c r="D98" s="45"/>
      <c r="E98" s="45"/>
      <c r="F98" s="45"/>
      <c r="G98" s="46"/>
      <c r="H98" s="18">
        <f>SUM(H99:H103)</f>
        <v>0</v>
      </c>
    </row>
    <row r="99" spans="1:8" x14ac:dyDescent="0.35">
      <c r="A99" s="21">
        <v>1</v>
      </c>
      <c r="B99" s="22" t="s">
        <v>41</v>
      </c>
      <c r="C99" s="15" t="s">
        <v>0</v>
      </c>
      <c r="D99" s="23">
        <f>30*2.5</f>
        <v>75</v>
      </c>
      <c r="E99" s="24"/>
      <c r="F99" s="24"/>
      <c r="G99" s="15">
        <f t="shared" ref="G99:G100" si="64">(F99+E99)*D99</f>
        <v>0</v>
      </c>
      <c r="H99" s="15">
        <f t="shared" ref="H99:H100" si="65">G99*1.27</f>
        <v>0</v>
      </c>
    </row>
    <row r="100" spans="1:8" x14ac:dyDescent="0.35">
      <c r="A100" s="21">
        <v>2</v>
      </c>
      <c r="B100" s="22" t="s">
        <v>42</v>
      </c>
      <c r="C100" s="15" t="s">
        <v>1</v>
      </c>
      <c r="D100" s="23">
        <v>30</v>
      </c>
      <c r="E100" s="24"/>
      <c r="F100" s="24"/>
      <c r="G100" s="15">
        <f t="shared" si="64"/>
        <v>0</v>
      </c>
      <c r="H100" s="15">
        <f t="shared" si="65"/>
        <v>0</v>
      </c>
    </row>
    <row r="101" spans="1:8" x14ac:dyDescent="0.35">
      <c r="A101" s="21">
        <v>3</v>
      </c>
      <c r="B101" s="22" t="s">
        <v>47</v>
      </c>
      <c r="C101" s="15" t="s">
        <v>19</v>
      </c>
      <c r="D101" s="23">
        <v>1</v>
      </c>
      <c r="E101" s="24"/>
      <c r="F101" s="24"/>
      <c r="G101" s="15">
        <f t="shared" ref="G101" si="66">(F101+E101)*D101</f>
        <v>0</v>
      </c>
      <c r="H101" s="15">
        <f t="shared" ref="H101" si="67">G101*1.27</f>
        <v>0</v>
      </c>
    </row>
    <row r="102" spans="1:8" x14ac:dyDescent="0.35">
      <c r="A102" s="21">
        <v>4</v>
      </c>
      <c r="B102" s="22" t="s">
        <v>46</v>
      </c>
      <c r="C102" s="15" t="s">
        <v>19</v>
      </c>
      <c r="D102" s="23">
        <v>1</v>
      </c>
      <c r="E102" s="24"/>
      <c r="F102" s="24"/>
      <c r="G102" s="15">
        <f t="shared" ref="G102" si="68">(F102+E102)*D102</f>
        <v>0</v>
      </c>
      <c r="H102" s="15">
        <f t="shared" ref="H102" si="69">G102*1.27</f>
        <v>0</v>
      </c>
    </row>
    <row r="103" spans="1:8" x14ac:dyDescent="0.35">
      <c r="A103" s="21">
        <v>5</v>
      </c>
      <c r="B103" s="22" t="s">
        <v>23</v>
      </c>
      <c r="C103" s="15" t="s">
        <v>0</v>
      </c>
      <c r="D103" s="23">
        <v>2000</v>
      </c>
      <c r="E103" s="24"/>
      <c r="F103" s="24"/>
      <c r="G103" s="15">
        <f t="shared" ref="G103" si="70">(F103+E103)*D103</f>
        <v>0</v>
      </c>
      <c r="H103" s="15">
        <f t="shared" ref="H103" si="71">G103*1.27</f>
        <v>0</v>
      </c>
    </row>
    <row r="105" spans="1:8" ht="20" x14ac:dyDescent="0.35">
      <c r="A105" s="41" t="s">
        <v>18</v>
      </c>
      <c r="B105" s="42"/>
      <c r="C105" s="42"/>
      <c r="D105" s="42"/>
      <c r="E105" s="42"/>
      <c r="F105" s="43"/>
      <c r="G105" s="41">
        <f>SUM(H98,H81,H64,H47,H30,H18,H13)</f>
        <v>0</v>
      </c>
      <c r="H105" s="43"/>
    </row>
  </sheetData>
  <mergeCells count="18">
    <mergeCell ref="A8:H8"/>
    <mergeCell ref="A9:H9"/>
    <mergeCell ref="A13:G13"/>
    <mergeCell ref="A7:H7"/>
    <mergeCell ref="A105:F105"/>
    <mergeCell ref="G105:H105"/>
    <mergeCell ref="A18:G18"/>
    <mergeCell ref="A47:G47"/>
    <mergeCell ref="A64:G64"/>
    <mergeCell ref="A81:G81"/>
    <mergeCell ref="A98:G98"/>
    <mergeCell ref="A30:G30"/>
    <mergeCell ref="A6:H6"/>
    <mergeCell ref="A1:H1"/>
    <mergeCell ref="A2:H2"/>
    <mergeCell ref="A3:H3"/>
    <mergeCell ref="A4:H4"/>
    <mergeCell ref="A5:H5"/>
  </mergeCells>
  <phoneticPr fontId="7" type="noConversion"/>
  <printOptions horizontalCentered="1"/>
  <pageMargins left="7.874015748031496E-2" right="7.874015748031496E-2" top="0.19685039370078741" bottom="0.15748031496062992" header="0.31496062992125984" footer="0.31496062992125984"/>
  <pageSetup paperSize="9" scale="55" orientation="landscape" horizontalDpi="1200" verticalDpi="1200" r:id="rId1"/>
  <headerFoot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PLANILHA ORÇAMENTÁRIA</vt:lpstr>
      <vt:lpstr>'PLANILHA ORÇAMENTÁRIA'!Area_de_impressao</vt:lpstr>
      <vt:lpstr>'PLANILHA ORÇAMENTÁRIA'!Titulos_de_impressao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Rodrigues</dc:creator>
  <cp:lastModifiedBy>DANIELE JACÓ GONÇALVES CÂNDIDO</cp:lastModifiedBy>
  <cp:lastPrinted>2024-08-16T19:17:24Z</cp:lastPrinted>
  <dcterms:created xsi:type="dcterms:W3CDTF">2023-07-01T11:59:45Z</dcterms:created>
  <dcterms:modified xsi:type="dcterms:W3CDTF">2024-08-26T19:10:58Z</dcterms:modified>
</cp:coreProperties>
</file>